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980" windowHeight="8076" activeTab="0"/>
  </bookViews>
  <sheets>
    <sheet name="BID TAB" sheetId="1" r:id="rId1"/>
    <sheet name="BID TAB (Alt)" sheetId="2" r:id="rId2"/>
  </sheets>
  <definedNames>
    <definedName name="_xlnm.Print_Area" localSheetId="0">'BID TAB'!$A$1:$G$71</definedName>
    <definedName name="_xlnm.Print_Area" localSheetId="1">'BID TAB (Alt)'!$A$1:$G$33</definedName>
    <definedName name="_xlnm.Print_Titles" localSheetId="0">'BID TAB'!$4:$5</definedName>
    <definedName name="_xlnm.Print_Titles" localSheetId="1">'BID TAB (Alt)'!$4:$5</definedName>
  </definedNames>
  <calcPr fullCalcOnLoad="1"/>
</workbook>
</file>

<file path=xl/sharedStrings.xml><?xml version="1.0" encoding="utf-8"?>
<sst xmlns="http://schemas.openxmlformats.org/spreadsheetml/2006/main" count="223" uniqueCount="151">
  <si>
    <t>NAPLES BASIN III Stormwater Improvements</t>
  </si>
  <si>
    <t>SUMMARY OF PAY ITEMS</t>
  </si>
  <si>
    <t>Units</t>
  </si>
  <si>
    <t>Unit Price</t>
  </si>
  <si>
    <t>Est. Quant.</t>
  </si>
  <si>
    <t>Cost</t>
  </si>
  <si>
    <t>ITEM NO.</t>
  </si>
  <si>
    <t>FDOT REF.</t>
  </si>
  <si>
    <t>DESCRIPTION</t>
  </si>
  <si>
    <t>101-1</t>
  </si>
  <si>
    <t>Mobilization</t>
  </si>
  <si>
    <t>LS</t>
  </si>
  <si>
    <t>102-1</t>
  </si>
  <si>
    <t>Maintenance of Traffic</t>
  </si>
  <si>
    <t>Pre-construction Audio/Video Recording</t>
  </si>
  <si>
    <t>Stormwater Pollution Prevention Plan Implementation</t>
  </si>
  <si>
    <t>Permitting (Dewatering, NPDES)</t>
  </si>
  <si>
    <t>Utility Locates via Potholing</t>
  </si>
  <si>
    <t>Abandonment, Removal/Disposal of Existing Pipes</t>
  </si>
  <si>
    <t>7a.</t>
  </si>
  <si>
    <t>430-830</t>
  </si>
  <si>
    <t>Grout-fill and Leave In-place</t>
  </si>
  <si>
    <t>CY</t>
  </si>
  <si>
    <t>7b.</t>
  </si>
  <si>
    <r>
      <t xml:space="preserve">Remove &amp; Dispose </t>
    </r>
    <r>
      <rPr>
        <b/>
        <sz val="10"/>
        <rFont val="Arial"/>
        <family val="2"/>
      </rPr>
      <t xml:space="preserve">Reinforced </t>
    </r>
    <r>
      <rPr>
        <sz val="11"/>
        <color indexed="8"/>
        <rFont val="Calibri"/>
        <family val="2"/>
      </rPr>
      <t>Concrete Pipe</t>
    </r>
  </si>
  <si>
    <t>LF</t>
  </si>
  <si>
    <t>7c.</t>
  </si>
  <si>
    <r>
      <t xml:space="preserve">Remove &amp; Dispose </t>
    </r>
    <r>
      <rPr>
        <b/>
        <sz val="10"/>
        <rFont val="Arial"/>
        <family val="2"/>
      </rPr>
      <t xml:space="preserve">Asbestos-Containing </t>
    </r>
    <r>
      <rPr>
        <sz val="11"/>
        <color indexed="8"/>
        <rFont val="Calibri"/>
        <family val="2"/>
      </rPr>
      <t>Cementitious Pipe</t>
    </r>
  </si>
  <si>
    <t>Sod Restoration (Including Private Irrgation Repairs)</t>
  </si>
  <si>
    <t>8a.</t>
  </si>
  <si>
    <t>Sod (Floratam)</t>
  </si>
  <si>
    <t>SY</t>
  </si>
  <si>
    <t>8b.</t>
  </si>
  <si>
    <t>Sod (Bahia)</t>
  </si>
  <si>
    <t>8c.</t>
  </si>
  <si>
    <t>Sod (Zoysia)</t>
  </si>
  <si>
    <t>Road Restoration</t>
  </si>
  <si>
    <t>9a.</t>
  </si>
  <si>
    <t>Milling (0.75" Ave depth)</t>
  </si>
  <si>
    <t>9b.</t>
  </si>
  <si>
    <t>331-1 (2000 Ed)</t>
  </si>
  <si>
    <t>Type S-III (1.5")</t>
  </si>
  <si>
    <t>9c.</t>
  </si>
  <si>
    <t>Type S-III (0.75")</t>
  </si>
  <si>
    <t>9d.</t>
  </si>
  <si>
    <t>285-706</t>
  </si>
  <si>
    <t>Optional Base Group 6 (8")</t>
  </si>
  <si>
    <t>9e.</t>
  </si>
  <si>
    <t>160-4</t>
  </si>
  <si>
    <t>Type B Stabilization (12")</t>
  </si>
  <si>
    <t>9f.</t>
  </si>
  <si>
    <t>Brick Paver/Concrete Crosswalks Restoration</t>
  </si>
  <si>
    <t>9g.</t>
  </si>
  <si>
    <t>711-1</t>
  </si>
  <si>
    <t>Replace Pavement Markings and Signage</t>
  </si>
  <si>
    <t>Concrete Valley Gutter Restoration</t>
  </si>
  <si>
    <t>Driveway and Swales Restoration</t>
  </si>
  <si>
    <t>11a.</t>
  </si>
  <si>
    <t>Concrete Driveway Restoration</t>
  </si>
  <si>
    <t>11b.</t>
  </si>
  <si>
    <t>Asphalt Driveway Restoration</t>
  </si>
  <si>
    <t>11c.</t>
  </si>
  <si>
    <t>Brick Driveway Restoration</t>
  </si>
  <si>
    <t>522-1</t>
  </si>
  <si>
    <t>Sidewalk Removal and Replacement (5' wide x 4" thick)</t>
  </si>
  <si>
    <t>430-17</t>
  </si>
  <si>
    <t>Furnish &amp; Install Reinforced Concrete Drain Pipe</t>
  </si>
  <si>
    <t>13a.</t>
  </si>
  <si>
    <t>24" RCP</t>
  </si>
  <si>
    <t>13b.</t>
  </si>
  <si>
    <t>36" RCP</t>
  </si>
  <si>
    <t>13c.</t>
  </si>
  <si>
    <t>42" RCP</t>
  </si>
  <si>
    <t>425-1-52</t>
  </si>
  <si>
    <t>Furnish &amp; Install Ditch Bottom Inlets (Type C)</t>
  </si>
  <si>
    <t>EA</t>
  </si>
  <si>
    <t>425-2-71</t>
  </si>
  <si>
    <t>Furnish &amp; Install Storm Manholes (J-7) (Depth &lt;10')</t>
  </si>
  <si>
    <t>Furnish &amp; Install Special Structure S-035</t>
  </si>
  <si>
    <t>425-11</t>
  </si>
  <si>
    <t>Modify Existing Drainage Structures (Inlets/Manholes)</t>
  </si>
  <si>
    <t>Furnish &amp; Install Conflict Boxes</t>
  </si>
  <si>
    <t>18a.</t>
  </si>
  <si>
    <t>Conflict Boxes (J-7) (Depth &lt;5')*</t>
  </si>
  <si>
    <t>18b.</t>
  </si>
  <si>
    <t>Conflict Boxes (J-7) (Depth &gt;5')</t>
  </si>
  <si>
    <t>Utility Conflict Avoidance</t>
  </si>
  <si>
    <t>19a.</t>
  </si>
  <si>
    <t>Deflection of Water Mains</t>
  </si>
  <si>
    <t>19b.</t>
  </si>
  <si>
    <t>Deflection/Restoration of Sanitary Sewer Lateral</t>
  </si>
  <si>
    <t>19c.</t>
  </si>
  <si>
    <t>Deflection/Restoration of Potable Water Service Lateral</t>
  </si>
  <si>
    <t>19d.</t>
  </si>
  <si>
    <t>Private Utilities: Coordination and Remedy of Conflicts</t>
  </si>
  <si>
    <t>Furnish and Install Gate Valves</t>
  </si>
  <si>
    <t>20a.</t>
  </si>
  <si>
    <t>1080-11-304</t>
  </si>
  <si>
    <t>6" Gate Valves</t>
  </si>
  <si>
    <t>20b.</t>
  </si>
  <si>
    <t>1080-11-404</t>
  </si>
  <si>
    <t>12" Gate Valves</t>
  </si>
  <si>
    <t>Connect 6" C900 to existing 8" Water Main</t>
  </si>
  <si>
    <t>Layout Survey &amp; Final As-Built Survey</t>
  </si>
  <si>
    <t>SubTotal</t>
  </si>
  <si>
    <t>Allowance for Unforeseen  Conditions (Calculated 10% of Subtotal)</t>
  </si>
  <si>
    <t>Allowance for Landscaping (Calculated 1% of Subtotal)</t>
  </si>
  <si>
    <t>TOTAL BID PRICE</t>
  </si>
  <si>
    <t>Notes:</t>
  </si>
  <si>
    <t>*</t>
  </si>
  <si>
    <t>Only if determined to be needed</t>
  </si>
  <si>
    <t>Official Company Representative</t>
  </si>
  <si>
    <t>Signature</t>
  </si>
  <si>
    <t>Date</t>
  </si>
  <si>
    <t>Printed Name</t>
  </si>
  <si>
    <t>General Requirements</t>
  </si>
  <si>
    <t>Fire Hydrant Assembly</t>
  </si>
  <si>
    <t>Water Main Connection – 3rd Street South</t>
  </si>
  <si>
    <t>Water Main Connection – West Lake Dr.</t>
  </si>
  <si>
    <t>Water Main Connection – East Lake Dr.</t>
  </si>
  <si>
    <t>Water Main Connection – Park Street</t>
  </si>
  <si>
    <t>Water Main Connection – 8th Street South</t>
  </si>
  <si>
    <t>Water Main Connection – 9th Street South</t>
  </si>
  <si>
    <t>Single Water Service (Long Side)</t>
  </si>
  <si>
    <t>6” C900 PVC WM Piping – Within Stormwater Project</t>
  </si>
  <si>
    <t>6” C900 PVC WM Piping</t>
  </si>
  <si>
    <t>Furnish and Install Water Service</t>
  </si>
  <si>
    <t>Furnish &amp; Install Water Main</t>
  </si>
  <si>
    <t>26a.</t>
  </si>
  <si>
    <t>26b.</t>
  </si>
  <si>
    <t>See Measurement and Payment Items included in Addendum</t>
  </si>
  <si>
    <t>Water Main Connection</t>
  </si>
  <si>
    <t>28a.</t>
  </si>
  <si>
    <t>28b.</t>
  </si>
  <si>
    <t>28c.</t>
  </si>
  <si>
    <t>28d.</t>
  </si>
  <si>
    <t>28e.</t>
  </si>
  <si>
    <t>28f.</t>
  </si>
  <si>
    <t>29a.</t>
  </si>
  <si>
    <t>29b.</t>
  </si>
  <si>
    <t>NAPLES BASIN III  Alternate - Water Main Improvements</t>
  </si>
  <si>
    <t>BID ALTERNATE TABULATION 8th St S (&amp;8th Ave S)</t>
  </si>
  <si>
    <t>25-31</t>
  </si>
  <si>
    <t>Bid Alternate for Water Main Improvements</t>
  </si>
  <si>
    <t>BID TABULATION 8th St S (&amp; 8th Ave S)</t>
  </si>
  <si>
    <t>20c.</t>
  </si>
  <si>
    <t>20d.</t>
  </si>
  <si>
    <t>8"x4" Tapping Valve &amp; Sleeve and 4"x2" Reducer</t>
  </si>
  <si>
    <t>8"x6" Tapping Valve &amp; Sleeve and 6" Plug</t>
  </si>
  <si>
    <t>8" Gate Valves</t>
  </si>
  <si>
    <t>20e.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</si>
</sst>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</numFmts>
  <fonts count="21"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thin"/>
      <top/>
      <bottom style="thin"/>
    </border>
    <border>
      <left style="thin"/>
      <right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1" fontId="2" fillId="0" borderId="14" xfId="121" applyNumberFormat="1" applyFont="1" applyFill="1" applyBorder="1" applyAlignment="1">
      <alignment horizontal="right" indent="1"/>
    </xf>
    <xf numFmtId="42" fontId="3" fillId="25" borderId="15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1" fontId="2" fillId="0" borderId="18" xfId="121" applyNumberFormat="1" applyFont="1" applyFill="1" applyBorder="1" applyAlignment="1">
      <alignment horizontal="right" indent="1"/>
    </xf>
    <xf numFmtId="42" fontId="3" fillId="25" borderId="19" xfId="0" applyNumberFormat="1" applyFont="1" applyFill="1" applyBorder="1" applyAlignment="1" applyProtection="1">
      <alignment horizontal="left"/>
      <protection locked="0"/>
    </xf>
    <xf numFmtId="41" fontId="2" fillId="0" borderId="18" xfId="0" applyNumberFormat="1" applyFont="1" applyFill="1" applyBorder="1" applyAlignment="1">
      <alignment horizontal="right" wrapText="1" indent="1"/>
    </xf>
    <xf numFmtId="42" fontId="2" fillId="0" borderId="17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9" fontId="2" fillId="0" borderId="20" xfId="121" applyFont="1" applyFill="1" applyBorder="1" applyAlignment="1">
      <alignment horizontal="center"/>
    </xf>
    <xf numFmtId="42" fontId="3" fillId="25" borderId="19" xfId="0" applyNumberFormat="1" applyFont="1" applyFill="1" applyBorder="1" applyAlignment="1" applyProtection="1">
      <alignment horizontal="left" indent="1"/>
      <protection locked="0"/>
    </xf>
    <xf numFmtId="3" fontId="2" fillId="0" borderId="18" xfId="121" applyNumberFormat="1" applyFont="1" applyFill="1" applyBorder="1" applyAlignment="1">
      <alignment horizontal="right" indent="1"/>
    </xf>
    <xf numFmtId="42" fontId="3" fillId="0" borderId="19" xfId="0" applyNumberFormat="1" applyFont="1" applyFill="1" applyBorder="1" applyAlignment="1">
      <alignment horizontal="left"/>
    </xf>
    <xf numFmtId="41" fontId="2" fillId="0" borderId="21" xfId="0" applyNumberFormat="1" applyFont="1" applyFill="1" applyBorder="1" applyAlignment="1">
      <alignment horizontal="right" wrapText="1" indent="1"/>
    </xf>
    <xf numFmtId="0" fontId="3" fillId="0" borderId="17" xfId="0" applyFont="1" applyFill="1" applyBorder="1" applyAlignment="1">
      <alignment horizontal="left"/>
    </xf>
    <xf numFmtId="42" fontId="2" fillId="0" borderId="17" xfId="0" applyNumberFormat="1" applyFont="1" applyFill="1" applyBorder="1" applyAlignment="1">
      <alignment horizontal="left" inden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5" fontId="3" fillId="25" borderId="19" xfId="0" applyNumberFormat="1" applyFont="1" applyFill="1" applyBorder="1" applyAlignment="1" applyProtection="1">
      <alignment horizontal="left" inden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42" fontId="3" fillId="0" borderId="1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42" fontId="3" fillId="0" borderId="19" xfId="0" applyNumberFormat="1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42" fontId="3" fillId="0" borderId="26" xfId="0" applyNumberFormat="1" applyFont="1" applyFill="1" applyBorder="1" applyAlignment="1">
      <alignment/>
    </xf>
    <xf numFmtId="42" fontId="3" fillId="0" borderId="28" xfId="0" applyNumberFormat="1" applyFont="1" applyFill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3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2" fontId="3" fillId="0" borderId="18" xfId="0" applyNumberFormat="1" applyFont="1" applyFill="1" applyBorder="1" applyAlignment="1">
      <alignment/>
    </xf>
    <xf numFmtId="42" fontId="3" fillId="0" borderId="17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9" fontId="2" fillId="0" borderId="20" xfId="121" applyFont="1" applyFill="1" applyBorder="1" applyAlignment="1">
      <alignment horizontal="center"/>
    </xf>
    <xf numFmtId="9" fontId="2" fillId="0" borderId="17" xfId="121" applyFont="1" applyFill="1" applyBorder="1" applyAlignment="1">
      <alignment horizontal="center"/>
    </xf>
    <xf numFmtId="9" fontId="2" fillId="0" borderId="18" xfId="121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2" fontId="3" fillId="0" borderId="14" xfId="0" applyNumberFormat="1" applyFont="1" applyFill="1" applyBorder="1" applyAlignment="1">
      <alignment/>
    </xf>
    <xf numFmtId="42" fontId="3" fillId="0" borderId="13" xfId="0" applyNumberFormat="1" applyFont="1" applyFill="1" applyBorder="1" applyAlignment="1">
      <alignment/>
    </xf>
    <xf numFmtId="9" fontId="2" fillId="0" borderId="32" xfId="121" applyFont="1" applyFill="1" applyBorder="1" applyAlignment="1">
      <alignment horizontal="center"/>
    </xf>
    <xf numFmtId="9" fontId="2" fillId="0" borderId="37" xfId="12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9" fontId="2" fillId="0" borderId="36" xfId="121" applyFont="1" applyFill="1" applyBorder="1" applyAlignment="1">
      <alignment horizontal="center"/>
    </xf>
    <xf numFmtId="9" fontId="2" fillId="0" borderId="13" xfId="12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4" borderId="38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/>
    </xf>
    <xf numFmtId="164" fontId="3" fillId="24" borderId="38" xfId="0" applyNumberFormat="1" applyFont="1" applyFill="1" applyBorder="1" applyAlignment="1">
      <alignment horizontal="center" vertical="center" wrapText="1"/>
    </xf>
    <xf numFmtId="164" fontId="3" fillId="24" borderId="42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" xfId="88"/>
    <cellStyle name="Normal 40" xfId="89"/>
    <cellStyle name="Normal 41" xfId="90"/>
    <cellStyle name="Normal 42" xfId="91"/>
    <cellStyle name="Normal 43" xfId="92"/>
    <cellStyle name="Normal 44" xfId="93"/>
    <cellStyle name="Normal 45" xfId="94"/>
    <cellStyle name="Normal 46" xfId="95"/>
    <cellStyle name="Normal 47" xfId="96"/>
    <cellStyle name="Normal 48" xfId="97"/>
    <cellStyle name="Normal 49" xfId="98"/>
    <cellStyle name="Normal 5" xfId="99"/>
    <cellStyle name="Normal 50" xfId="100"/>
    <cellStyle name="Normal 51" xfId="101"/>
    <cellStyle name="Normal 52" xfId="102"/>
    <cellStyle name="Normal 53" xfId="103"/>
    <cellStyle name="Normal 54" xfId="104"/>
    <cellStyle name="Normal 55" xfId="105"/>
    <cellStyle name="Normal 56" xfId="106"/>
    <cellStyle name="Normal 57" xfId="107"/>
    <cellStyle name="Normal 58" xfId="108"/>
    <cellStyle name="Normal 59" xfId="109"/>
    <cellStyle name="Normal 6" xfId="110"/>
    <cellStyle name="Normal 60" xfId="111"/>
    <cellStyle name="Normal 61" xfId="112"/>
    <cellStyle name="Normal 62" xfId="113"/>
    <cellStyle name="Normal 63" xfId="114"/>
    <cellStyle name="Normal 64" xfId="115"/>
    <cellStyle name="Normal 7" xfId="116"/>
    <cellStyle name="Normal 8" xfId="117"/>
    <cellStyle name="Normal 9" xfId="118"/>
    <cellStyle name="Note" xfId="119"/>
    <cellStyle name="Output" xfId="120"/>
    <cellStyle name="Percent" xfId="121"/>
    <cellStyle name="Percent 2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0"/>
  <sheetViews>
    <sheetView tabSelected="1" view="pageBreakPreview" zoomScale="130" zoomScaleSheetLayoutView="130" zoomScalePageLayoutView="0" workbookViewId="0" topLeftCell="A1">
      <selection activeCell="C55" sqref="C55"/>
    </sheetView>
  </sheetViews>
  <sheetFormatPr defaultColWidth="7.00390625" defaultRowHeight="15"/>
  <cols>
    <col min="1" max="1" width="8.421875" style="1" customWidth="1"/>
    <col min="2" max="2" width="14.7109375" style="1" bestFit="1" customWidth="1"/>
    <col min="3" max="3" width="56.7109375" style="36" customWidth="1"/>
    <col min="4" max="4" width="7.00390625" style="62" bestFit="1" customWidth="1"/>
    <col min="5" max="5" width="11.140625" style="36" bestFit="1" customWidth="1"/>
    <col min="6" max="6" width="12.28125" style="36" customWidth="1"/>
    <col min="7" max="7" width="9.57421875" style="1" customWidth="1"/>
    <col min="8" max="14" width="9.140625" style="2" customWidth="1"/>
    <col min="15" max="15" width="11.57421875" style="2" bestFit="1" customWidth="1"/>
    <col min="16" max="252" width="9.140625" style="2" customWidth="1"/>
    <col min="253" max="253" width="8.421875" style="2" customWidth="1"/>
    <col min="254" max="254" width="14.7109375" style="2" bestFit="1" customWidth="1"/>
    <col min="255" max="255" width="56.7109375" style="2" customWidth="1"/>
    <col min="256" max="16384" width="7.00390625" style="2" customWidth="1"/>
  </cols>
  <sheetData>
    <row r="1" spans="1:6" ht="22.5">
      <c r="A1" s="85" t="s">
        <v>0</v>
      </c>
      <c r="B1" s="85"/>
      <c r="C1" s="85"/>
      <c r="D1" s="85"/>
      <c r="E1" s="85"/>
      <c r="F1" s="1"/>
    </row>
    <row r="2" spans="1:7" ht="22.5" customHeight="1">
      <c r="A2" s="86" t="s">
        <v>144</v>
      </c>
      <c r="B2" s="86"/>
      <c r="C2" s="86"/>
      <c r="D2" s="86"/>
      <c r="E2" s="86"/>
      <c r="F2" s="91">
        <f ca="1">TODAY()</f>
        <v>41010</v>
      </c>
      <c r="G2" s="91"/>
    </row>
    <row r="3" spans="3:6" ht="12.75">
      <c r="C3" s="3"/>
      <c r="D3" s="3"/>
      <c r="E3" s="3"/>
      <c r="F3" s="1"/>
    </row>
    <row r="4" spans="1:7" ht="15" customHeight="1">
      <c r="A4" s="92" t="s">
        <v>1</v>
      </c>
      <c r="B4" s="93"/>
      <c r="C4" s="94"/>
      <c r="D4" s="95" t="s">
        <v>2</v>
      </c>
      <c r="E4" s="66" t="s">
        <v>3</v>
      </c>
      <c r="F4" s="97" t="s">
        <v>4</v>
      </c>
      <c r="G4" s="99" t="s">
        <v>5</v>
      </c>
    </row>
    <row r="5" spans="1:7" ht="26.25">
      <c r="A5" s="4" t="s">
        <v>6</v>
      </c>
      <c r="B5" s="4" t="s">
        <v>7</v>
      </c>
      <c r="C5" s="5" t="s">
        <v>8</v>
      </c>
      <c r="D5" s="65"/>
      <c r="E5" s="96"/>
      <c r="F5" s="98"/>
      <c r="G5" s="96"/>
    </row>
    <row r="6" spans="1:7" ht="12.75">
      <c r="A6" s="6">
        <v>1</v>
      </c>
      <c r="B6" s="6" t="s">
        <v>9</v>
      </c>
      <c r="C6" s="7" t="s">
        <v>10</v>
      </c>
      <c r="D6" s="89" t="s">
        <v>11</v>
      </c>
      <c r="E6" s="90"/>
      <c r="F6" s="8">
        <v>1</v>
      </c>
      <c r="G6" s="9"/>
    </row>
    <row r="7" spans="1:7" ht="12.75">
      <c r="A7" s="10">
        <v>2</v>
      </c>
      <c r="B7" s="10" t="s">
        <v>12</v>
      </c>
      <c r="C7" s="11" t="s">
        <v>13</v>
      </c>
      <c r="D7" s="76" t="s">
        <v>11</v>
      </c>
      <c r="E7" s="77"/>
      <c r="F7" s="12">
        <v>1</v>
      </c>
      <c r="G7" s="13"/>
    </row>
    <row r="8" spans="1:7" ht="12.75">
      <c r="A8" s="10">
        <v>3</v>
      </c>
      <c r="B8" s="10"/>
      <c r="C8" s="11" t="s">
        <v>14</v>
      </c>
      <c r="D8" s="76" t="s">
        <v>11</v>
      </c>
      <c r="E8" s="77"/>
      <c r="F8" s="12">
        <v>1</v>
      </c>
      <c r="G8" s="13"/>
    </row>
    <row r="9" spans="1:7" ht="12.75">
      <c r="A9" s="10">
        <v>4</v>
      </c>
      <c r="B9" s="10">
        <v>104</v>
      </c>
      <c r="C9" s="11" t="s">
        <v>15</v>
      </c>
      <c r="D9" s="76" t="s">
        <v>11</v>
      </c>
      <c r="E9" s="77"/>
      <c r="F9" s="12">
        <v>1</v>
      </c>
      <c r="G9" s="13"/>
    </row>
    <row r="10" spans="1:7" ht="12.75">
      <c r="A10" s="10">
        <v>5</v>
      </c>
      <c r="B10" s="10"/>
      <c r="C10" s="11" t="s">
        <v>16</v>
      </c>
      <c r="D10" s="76" t="s">
        <v>11</v>
      </c>
      <c r="E10" s="77"/>
      <c r="F10" s="12">
        <v>1</v>
      </c>
      <c r="G10" s="13"/>
    </row>
    <row r="11" spans="1:7" ht="12.75">
      <c r="A11" s="10">
        <v>6</v>
      </c>
      <c r="B11" s="10"/>
      <c r="C11" s="11" t="s">
        <v>17</v>
      </c>
      <c r="D11" s="76" t="s">
        <v>11</v>
      </c>
      <c r="E11" s="77"/>
      <c r="F11" s="12">
        <v>1</v>
      </c>
      <c r="G11" s="13"/>
    </row>
    <row r="12" spans="1:7" ht="12.75">
      <c r="A12" s="10">
        <v>7</v>
      </c>
      <c r="B12" s="10"/>
      <c r="C12" s="11" t="s">
        <v>18</v>
      </c>
      <c r="D12" s="76"/>
      <c r="E12" s="77"/>
      <c r="F12" s="14"/>
      <c r="G12" s="15"/>
    </row>
    <row r="13" spans="1:7" ht="12.75">
      <c r="A13" s="16" t="s">
        <v>19</v>
      </c>
      <c r="B13" s="10" t="s">
        <v>20</v>
      </c>
      <c r="C13" s="17" t="s">
        <v>21</v>
      </c>
      <c r="D13" s="18" t="s">
        <v>22</v>
      </c>
      <c r="E13" s="19"/>
      <c r="F13" s="20">
        <v>15</v>
      </c>
      <c r="G13" s="21">
        <f>F13*$E13</f>
        <v>0</v>
      </c>
    </row>
    <row r="14" spans="1:7" ht="14.25">
      <c r="A14" s="16" t="s">
        <v>23</v>
      </c>
      <c r="B14" s="10"/>
      <c r="C14" s="17" t="s">
        <v>24</v>
      </c>
      <c r="D14" s="18" t="s">
        <v>25</v>
      </c>
      <c r="E14" s="19"/>
      <c r="F14" s="22">
        <v>70</v>
      </c>
      <c r="G14" s="21">
        <f>F14*$E14</f>
        <v>0</v>
      </c>
    </row>
    <row r="15" spans="1:7" ht="14.25">
      <c r="A15" s="16" t="s">
        <v>26</v>
      </c>
      <c r="B15" s="10"/>
      <c r="C15" s="17" t="s">
        <v>27</v>
      </c>
      <c r="D15" s="18" t="s">
        <v>25</v>
      </c>
      <c r="E15" s="19"/>
      <c r="F15" s="14">
        <v>595</v>
      </c>
      <c r="G15" s="21">
        <f>F15*$E15</f>
        <v>0</v>
      </c>
    </row>
    <row r="16" spans="1:7" ht="12.75">
      <c r="A16" s="10">
        <v>8</v>
      </c>
      <c r="B16" s="10"/>
      <c r="C16" s="23" t="s">
        <v>28</v>
      </c>
      <c r="D16" s="87"/>
      <c r="E16" s="88"/>
      <c r="F16" s="14"/>
      <c r="G16" s="24"/>
    </row>
    <row r="17" spans="1:7" ht="12.75">
      <c r="A17" s="16" t="s">
        <v>29</v>
      </c>
      <c r="B17" s="10"/>
      <c r="C17" s="17" t="s">
        <v>30</v>
      </c>
      <c r="D17" s="25" t="s">
        <v>31</v>
      </c>
      <c r="E17" s="19"/>
      <c r="F17" s="22">
        <v>877.7777777777778</v>
      </c>
      <c r="G17" s="21">
        <f>F17*$E17</f>
        <v>0</v>
      </c>
    </row>
    <row r="18" spans="1:7" ht="12.75">
      <c r="A18" s="16" t="s">
        <v>32</v>
      </c>
      <c r="B18" s="10"/>
      <c r="C18" s="17" t="s">
        <v>33</v>
      </c>
      <c r="D18" s="25" t="s">
        <v>31</v>
      </c>
      <c r="E18" s="19"/>
      <c r="F18" s="22">
        <v>44.44444444444444</v>
      </c>
      <c r="G18" s="21">
        <f>F18*$E18</f>
        <v>0</v>
      </c>
    </row>
    <row r="19" spans="1:7" ht="12.75">
      <c r="A19" s="16" t="s">
        <v>34</v>
      </c>
      <c r="B19" s="10"/>
      <c r="C19" s="17" t="s">
        <v>35</v>
      </c>
      <c r="D19" s="25" t="s">
        <v>31</v>
      </c>
      <c r="E19" s="19"/>
      <c r="F19" s="22">
        <v>44.44444444444444</v>
      </c>
      <c r="G19" s="21">
        <f>F19*$E19</f>
        <v>0</v>
      </c>
    </row>
    <row r="20" spans="1:7" ht="12.75">
      <c r="A20" s="10">
        <v>9</v>
      </c>
      <c r="B20" s="10"/>
      <c r="C20" s="23" t="s">
        <v>36</v>
      </c>
      <c r="D20" s="76"/>
      <c r="E20" s="77"/>
      <c r="F20" s="14"/>
      <c r="G20" s="15"/>
    </row>
    <row r="21" spans="1:7" ht="12.75">
      <c r="A21" s="16" t="s">
        <v>37</v>
      </c>
      <c r="B21" s="10"/>
      <c r="C21" s="17" t="s">
        <v>38</v>
      </c>
      <c r="D21" s="26" t="s">
        <v>31</v>
      </c>
      <c r="E21" s="27"/>
      <c r="F21" s="22">
        <v>4183.555555555557</v>
      </c>
      <c r="G21" s="21">
        <f aca="true" t="shared" si="0" ref="G21:G26">F21*$E21</f>
        <v>0</v>
      </c>
    </row>
    <row r="22" spans="1:7" ht="12.75">
      <c r="A22" s="16" t="s">
        <v>39</v>
      </c>
      <c r="B22" s="10" t="s">
        <v>40</v>
      </c>
      <c r="C22" s="17" t="s">
        <v>41</v>
      </c>
      <c r="D22" s="28" t="s">
        <v>31</v>
      </c>
      <c r="E22" s="27"/>
      <c r="F22" s="22">
        <v>4183.555555555557</v>
      </c>
      <c r="G22" s="21">
        <f t="shared" si="0"/>
        <v>0</v>
      </c>
    </row>
    <row r="23" spans="1:7" ht="12.75">
      <c r="A23" s="16" t="s">
        <v>42</v>
      </c>
      <c r="B23" s="10" t="s">
        <v>40</v>
      </c>
      <c r="C23" s="17" t="s">
        <v>43</v>
      </c>
      <c r="D23" s="28" t="s">
        <v>31</v>
      </c>
      <c r="E23" s="27"/>
      <c r="F23" s="22">
        <v>4124.777777777777</v>
      </c>
      <c r="G23" s="21">
        <f t="shared" si="0"/>
        <v>0</v>
      </c>
    </row>
    <row r="24" spans="1:7" ht="12.75">
      <c r="A24" s="16" t="s">
        <v>44</v>
      </c>
      <c r="B24" s="29" t="s">
        <v>45</v>
      </c>
      <c r="C24" s="17" t="s">
        <v>46</v>
      </c>
      <c r="D24" s="28" t="s">
        <v>31</v>
      </c>
      <c r="E24" s="19"/>
      <c r="F24" s="22">
        <v>4124.777777777777</v>
      </c>
      <c r="G24" s="21">
        <f t="shared" si="0"/>
        <v>0</v>
      </c>
    </row>
    <row r="25" spans="1:7" ht="12.75">
      <c r="A25" s="16" t="s">
        <v>47</v>
      </c>
      <c r="B25" s="10" t="s">
        <v>48</v>
      </c>
      <c r="C25" s="17" t="s">
        <v>49</v>
      </c>
      <c r="D25" s="28" t="s">
        <v>31</v>
      </c>
      <c r="E25" s="27"/>
      <c r="F25" s="22">
        <v>4542</v>
      </c>
      <c r="G25" s="21">
        <f t="shared" si="0"/>
        <v>0</v>
      </c>
    </row>
    <row r="26" spans="1:7" ht="12.75">
      <c r="A26" s="16" t="s">
        <v>50</v>
      </c>
      <c r="B26" s="10"/>
      <c r="C26" s="17" t="s">
        <v>51</v>
      </c>
      <c r="D26" s="28" t="s">
        <v>31</v>
      </c>
      <c r="E26" s="27"/>
      <c r="F26" s="22">
        <v>130</v>
      </c>
      <c r="G26" s="21">
        <f t="shared" si="0"/>
        <v>0</v>
      </c>
    </row>
    <row r="27" spans="1:7" ht="12.75">
      <c r="A27" s="16" t="s">
        <v>52</v>
      </c>
      <c r="B27" s="10" t="s">
        <v>53</v>
      </c>
      <c r="C27" s="17" t="s">
        <v>54</v>
      </c>
      <c r="D27" s="87" t="s">
        <v>11</v>
      </c>
      <c r="E27" s="88"/>
      <c r="F27" s="12">
        <v>1</v>
      </c>
      <c r="G27" s="13"/>
    </row>
    <row r="28" spans="1:7" ht="12.75">
      <c r="A28" s="10">
        <v>10</v>
      </c>
      <c r="B28" s="10"/>
      <c r="C28" s="23" t="s">
        <v>55</v>
      </c>
      <c r="D28" s="26" t="s">
        <v>25</v>
      </c>
      <c r="E28" s="19"/>
      <c r="F28" s="22">
        <v>2462</v>
      </c>
      <c r="G28" s="21">
        <f>F28*$E28</f>
        <v>0</v>
      </c>
    </row>
    <row r="29" spans="1:7" ht="12.75">
      <c r="A29" s="29">
        <v>11</v>
      </c>
      <c r="B29" s="29"/>
      <c r="C29" s="23" t="s">
        <v>56</v>
      </c>
      <c r="D29" s="76"/>
      <c r="E29" s="77"/>
      <c r="F29" s="14"/>
      <c r="G29" s="15"/>
    </row>
    <row r="30" spans="1:7" ht="12.75">
      <c r="A30" s="30" t="s">
        <v>57</v>
      </c>
      <c r="B30" s="29"/>
      <c r="C30" s="17" t="s">
        <v>58</v>
      </c>
      <c r="D30" s="31" t="s">
        <v>31</v>
      </c>
      <c r="E30" s="19"/>
      <c r="F30" s="22">
        <v>60</v>
      </c>
      <c r="G30" s="21">
        <f>F30*$E30</f>
        <v>0</v>
      </c>
    </row>
    <row r="31" spans="1:7" ht="12.75">
      <c r="A31" s="32" t="s">
        <v>59</v>
      </c>
      <c r="B31" s="29"/>
      <c r="C31" s="17" t="s">
        <v>60</v>
      </c>
      <c r="D31" s="31" t="s">
        <v>31</v>
      </c>
      <c r="E31" s="19"/>
      <c r="F31" s="14">
        <v>319.1111111111111</v>
      </c>
      <c r="G31" s="21">
        <f>F31*$E31</f>
        <v>0</v>
      </c>
    </row>
    <row r="32" spans="1:7" ht="12.75">
      <c r="A32" s="32" t="s">
        <v>61</v>
      </c>
      <c r="B32" s="29"/>
      <c r="C32" s="17" t="s">
        <v>62</v>
      </c>
      <c r="D32" s="31" t="s">
        <v>31</v>
      </c>
      <c r="E32" s="19"/>
      <c r="F32" s="14">
        <v>95.55555555555556</v>
      </c>
      <c r="G32" s="21">
        <f>F32*$E32</f>
        <v>0</v>
      </c>
    </row>
    <row r="33" spans="1:7" ht="12.75">
      <c r="A33" s="33">
        <v>12</v>
      </c>
      <c r="B33" s="29" t="s">
        <v>63</v>
      </c>
      <c r="C33" s="23" t="s">
        <v>64</v>
      </c>
      <c r="D33" s="34" t="s">
        <v>25</v>
      </c>
      <c r="E33" s="19"/>
      <c r="F33" s="14">
        <v>420</v>
      </c>
      <c r="G33" s="21">
        <f>F33*$E33</f>
        <v>0</v>
      </c>
    </row>
    <row r="34" spans="1:7" ht="12.75">
      <c r="A34" s="10">
        <v>13</v>
      </c>
      <c r="B34" s="10" t="s">
        <v>65</v>
      </c>
      <c r="C34" s="23" t="s">
        <v>66</v>
      </c>
      <c r="D34" s="76"/>
      <c r="E34" s="77"/>
      <c r="F34" s="14"/>
      <c r="G34" s="15"/>
    </row>
    <row r="35" spans="1:7" ht="12.75">
      <c r="A35" s="16" t="s">
        <v>67</v>
      </c>
      <c r="B35" s="10"/>
      <c r="C35" s="17" t="s">
        <v>68</v>
      </c>
      <c r="D35" s="28" t="s">
        <v>25</v>
      </c>
      <c r="E35" s="19"/>
      <c r="F35" s="22">
        <v>927</v>
      </c>
      <c r="G35" s="21">
        <f>F35*$E35</f>
        <v>0</v>
      </c>
    </row>
    <row r="36" spans="1:7" ht="12.75">
      <c r="A36" s="16" t="s">
        <v>69</v>
      </c>
      <c r="B36" s="10"/>
      <c r="C36" s="17" t="s">
        <v>70</v>
      </c>
      <c r="D36" s="28" t="s">
        <v>25</v>
      </c>
      <c r="E36" s="19"/>
      <c r="F36" s="22">
        <v>451</v>
      </c>
      <c r="G36" s="21">
        <f>F36*$E36</f>
        <v>0</v>
      </c>
    </row>
    <row r="37" spans="1:7" ht="12.75">
      <c r="A37" s="16" t="s">
        <v>71</v>
      </c>
      <c r="B37" s="10"/>
      <c r="C37" s="17" t="s">
        <v>72</v>
      </c>
      <c r="D37" s="28" t="s">
        <v>25</v>
      </c>
      <c r="E37" s="19"/>
      <c r="F37" s="22">
        <v>1628</v>
      </c>
      <c r="G37" s="21">
        <f>F37*$E37</f>
        <v>0</v>
      </c>
    </row>
    <row r="38" spans="1:7" ht="12.75">
      <c r="A38" s="10">
        <v>14</v>
      </c>
      <c r="B38" s="10" t="s">
        <v>73</v>
      </c>
      <c r="C38" s="11" t="s">
        <v>74</v>
      </c>
      <c r="D38" s="28" t="s">
        <v>75</v>
      </c>
      <c r="E38" s="19"/>
      <c r="F38" s="22">
        <v>1</v>
      </c>
      <c r="G38" s="21">
        <f>F38*$E38</f>
        <v>0</v>
      </c>
    </row>
    <row r="39" spans="1:7" ht="12.75">
      <c r="A39" s="10">
        <v>15</v>
      </c>
      <c r="B39" s="10" t="s">
        <v>76</v>
      </c>
      <c r="C39" s="11" t="s">
        <v>77</v>
      </c>
      <c r="D39" s="28" t="s">
        <v>75</v>
      </c>
      <c r="E39" s="19"/>
      <c r="F39" s="22">
        <v>12</v>
      </c>
      <c r="G39" s="21">
        <f>F39*$E39</f>
        <v>0</v>
      </c>
    </row>
    <row r="40" spans="1:7" ht="12.75">
      <c r="A40" s="10">
        <v>16</v>
      </c>
      <c r="B40" s="10"/>
      <c r="C40" s="11" t="s">
        <v>78</v>
      </c>
      <c r="D40" s="87" t="s">
        <v>11</v>
      </c>
      <c r="E40" s="88"/>
      <c r="F40" s="12">
        <v>1</v>
      </c>
      <c r="G40" s="13"/>
    </row>
    <row r="41" spans="1:7" ht="12.75">
      <c r="A41" s="29">
        <v>17</v>
      </c>
      <c r="B41" s="29" t="s">
        <v>79</v>
      </c>
      <c r="C41" s="11" t="s">
        <v>80</v>
      </c>
      <c r="D41" s="28" t="s">
        <v>75</v>
      </c>
      <c r="E41" s="19"/>
      <c r="F41" s="22">
        <v>5</v>
      </c>
      <c r="G41" s="21">
        <f>F41*$E41</f>
        <v>0</v>
      </c>
    </row>
    <row r="42" spans="1:7" ht="12.75">
      <c r="A42" s="10">
        <v>18</v>
      </c>
      <c r="B42" s="10" t="s">
        <v>76</v>
      </c>
      <c r="C42" s="11" t="s">
        <v>81</v>
      </c>
      <c r="D42" s="76"/>
      <c r="E42" s="77"/>
      <c r="F42" s="14"/>
      <c r="G42" s="35"/>
    </row>
    <row r="43" spans="1:7" ht="12.75">
      <c r="A43" s="16" t="s">
        <v>82</v>
      </c>
      <c r="B43" s="10"/>
      <c r="C43" s="17" t="s">
        <v>83</v>
      </c>
      <c r="D43" s="28" t="s">
        <v>75</v>
      </c>
      <c r="E43" s="19"/>
      <c r="F43" s="22">
        <v>3</v>
      </c>
      <c r="G43" s="21">
        <f>F43*$E43</f>
        <v>0</v>
      </c>
    </row>
    <row r="44" spans="1:7" ht="12.75">
      <c r="A44" s="16" t="s">
        <v>84</v>
      </c>
      <c r="B44" s="10"/>
      <c r="C44" s="17" t="s">
        <v>85</v>
      </c>
      <c r="D44" s="28" t="s">
        <v>75</v>
      </c>
      <c r="E44" s="19"/>
      <c r="F44" s="22">
        <v>5</v>
      </c>
      <c r="G44" s="21">
        <f>F44*$E44</f>
        <v>0</v>
      </c>
    </row>
    <row r="45" spans="1:7" ht="12.75">
      <c r="A45" s="10">
        <v>19</v>
      </c>
      <c r="B45" s="10"/>
      <c r="C45" s="11" t="s">
        <v>86</v>
      </c>
      <c r="D45" s="76"/>
      <c r="E45" s="77"/>
      <c r="F45" s="14"/>
      <c r="G45" s="15"/>
    </row>
    <row r="46" spans="1:7" ht="12.75">
      <c r="A46" s="30" t="s">
        <v>87</v>
      </c>
      <c r="B46" s="29"/>
      <c r="C46" s="17" t="s">
        <v>88</v>
      </c>
      <c r="D46" s="31" t="s">
        <v>75</v>
      </c>
      <c r="E46" s="19"/>
      <c r="F46" s="22">
        <v>11</v>
      </c>
      <c r="G46" s="21">
        <f>F46*$E46</f>
        <v>0</v>
      </c>
    </row>
    <row r="47" spans="1:7" ht="12.75">
      <c r="A47" s="30" t="s">
        <v>89</v>
      </c>
      <c r="B47" s="29"/>
      <c r="C47" s="17" t="s">
        <v>90</v>
      </c>
      <c r="D47" s="31" t="s">
        <v>75</v>
      </c>
      <c r="E47" s="19"/>
      <c r="F47" s="22">
        <v>24</v>
      </c>
      <c r="G47" s="21">
        <f>F47*$E47</f>
        <v>0</v>
      </c>
    </row>
    <row r="48" spans="1:7" ht="12.75">
      <c r="A48" s="30" t="s">
        <v>91</v>
      </c>
      <c r="B48" s="29"/>
      <c r="C48" s="17" t="s">
        <v>92</v>
      </c>
      <c r="D48" s="31" t="s">
        <v>75</v>
      </c>
      <c r="E48" s="19"/>
      <c r="F48" s="22">
        <v>12</v>
      </c>
      <c r="G48" s="21">
        <f>F48*$E48</f>
        <v>0</v>
      </c>
    </row>
    <row r="49" spans="1:244" s="36" customFormat="1" ht="12.75">
      <c r="A49" s="30" t="s">
        <v>93</v>
      </c>
      <c r="B49" s="29"/>
      <c r="C49" s="17" t="s">
        <v>94</v>
      </c>
      <c r="D49" s="76" t="s">
        <v>11</v>
      </c>
      <c r="E49" s="77"/>
      <c r="F49" s="12">
        <v>1</v>
      </c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</row>
    <row r="50" spans="1:244" s="36" customFormat="1" ht="12.75">
      <c r="A50" s="29">
        <v>20</v>
      </c>
      <c r="B50" s="29"/>
      <c r="C50" s="23" t="s">
        <v>95</v>
      </c>
      <c r="D50" s="76"/>
      <c r="E50" s="77"/>
      <c r="F50" s="14"/>
      <c r="G50" s="3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</row>
    <row r="51" spans="1:7" ht="12.75">
      <c r="A51" s="30" t="s">
        <v>96</v>
      </c>
      <c r="B51" s="29" t="s">
        <v>97</v>
      </c>
      <c r="C51" s="17" t="s">
        <v>98</v>
      </c>
      <c r="D51" s="31" t="s">
        <v>75</v>
      </c>
      <c r="E51" s="19"/>
      <c r="F51" s="22">
        <v>1</v>
      </c>
      <c r="G51" s="21">
        <f>F51*$E51</f>
        <v>0</v>
      </c>
    </row>
    <row r="52" spans="1:7" ht="12.75">
      <c r="A52" s="30" t="s">
        <v>99</v>
      </c>
      <c r="B52" s="29" t="s">
        <v>100</v>
      </c>
      <c r="C52" s="17" t="s">
        <v>149</v>
      </c>
      <c r="D52" s="31" t="s">
        <v>75</v>
      </c>
      <c r="E52" s="19"/>
      <c r="F52" s="22">
        <v>2</v>
      </c>
      <c r="G52" s="21">
        <f>F52*$E52</f>
        <v>0</v>
      </c>
    </row>
    <row r="53" spans="1:244" s="36" customFormat="1" ht="12.75">
      <c r="A53" s="30" t="s">
        <v>145</v>
      </c>
      <c r="B53" s="29" t="s">
        <v>100</v>
      </c>
      <c r="C53" s="17" t="s">
        <v>101</v>
      </c>
      <c r="D53" s="31" t="s">
        <v>75</v>
      </c>
      <c r="E53" s="19"/>
      <c r="F53" s="22">
        <v>1</v>
      </c>
      <c r="G53" s="21">
        <f>F53*$E53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</row>
    <row r="54" spans="1:7" ht="12.75">
      <c r="A54" s="30" t="s">
        <v>146</v>
      </c>
      <c r="B54" s="29"/>
      <c r="C54" s="17" t="s">
        <v>147</v>
      </c>
      <c r="D54" s="31" t="s">
        <v>75</v>
      </c>
      <c r="E54" s="19"/>
      <c r="F54" s="22">
        <v>2</v>
      </c>
      <c r="G54" s="21">
        <f>F54*$E54</f>
        <v>0</v>
      </c>
    </row>
    <row r="55" spans="1:244" s="36" customFormat="1" ht="12.75">
      <c r="A55" s="30" t="s">
        <v>150</v>
      </c>
      <c r="B55" s="29"/>
      <c r="C55" s="17" t="s">
        <v>148</v>
      </c>
      <c r="D55" s="31" t="s">
        <v>75</v>
      </c>
      <c r="E55" s="19"/>
      <c r="F55" s="22">
        <v>1</v>
      </c>
      <c r="G55" s="21">
        <f>F55*$E55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</row>
    <row r="56" spans="1:244" s="36" customFormat="1" ht="12.75">
      <c r="A56" s="37">
        <v>21</v>
      </c>
      <c r="B56" s="38"/>
      <c r="C56" s="39" t="s">
        <v>102</v>
      </c>
      <c r="D56" s="78" t="s">
        <v>11</v>
      </c>
      <c r="E56" s="77"/>
      <c r="F56" s="12">
        <v>1</v>
      </c>
      <c r="G56" s="4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</row>
    <row r="57" spans="1:244" s="44" customFormat="1" ht="12.75">
      <c r="A57" s="41">
        <v>22</v>
      </c>
      <c r="B57" s="42"/>
      <c r="C57" s="43" t="s">
        <v>103</v>
      </c>
      <c r="D57" s="83" t="s">
        <v>11</v>
      </c>
      <c r="E57" s="84"/>
      <c r="F57" s="12">
        <v>1</v>
      </c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</row>
    <row r="58" spans="1:244" s="44" customFormat="1" ht="12.75">
      <c r="A58" s="45"/>
      <c r="B58" s="6"/>
      <c r="C58" s="79" t="s">
        <v>104</v>
      </c>
      <c r="D58" s="79"/>
      <c r="E58" s="80"/>
      <c r="F58" s="81">
        <f>SUM(G6:G57)</f>
        <v>0</v>
      </c>
      <c r="G58" s="8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</row>
    <row r="59" spans="1:244" s="44" customFormat="1" ht="12.75">
      <c r="A59" s="46">
        <v>23</v>
      </c>
      <c r="B59" s="10"/>
      <c r="C59" s="68" t="s">
        <v>105</v>
      </c>
      <c r="D59" s="68"/>
      <c r="E59" s="69"/>
      <c r="F59" s="70">
        <f>F58*0.1</f>
        <v>0</v>
      </c>
      <c r="G59" s="7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</row>
    <row r="60" spans="1:244" s="44" customFormat="1" ht="12.75">
      <c r="A60" s="46">
        <v>24</v>
      </c>
      <c r="B60" s="10"/>
      <c r="C60" s="68" t="s">
        <v>106</v>
      </c>
      <c r="D60" s="68"/>
      <c r="E60" s="69"/>
      <c r="F60" s="70">
        <f>F59*0.1</f>
        <v>0</v>
      </c>
      <c r="G60" s="7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</row>
    <row r="61" spans="1:244" s="44" customFormat="1" ht="12.75">
      <c r="A61" s="47" t="s">
        <v>142</v>
      </c>
      <c r="B61" s="48"/>
      <c r="C61" s="49" t="s">
        <v>143</v>
      </c>
      <c r="D61" s="49"/>
      <c r="E61" s="39"/>
      <c r="F61" s="70">
        <f>'BID TAB (Alt)'!F25:G25</f>
        <v>0</v>
      </c>
      <c r="G61" s="7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</row>
    <row r="62" spans="1:244" s="55" customFormat="1" ht="21" customHeight="1">
      <c r="A62" s="52"/>
      <c r="B62" s="53"/>
      <c r="C62" s="72" t="s">
        <v>107</v>
      </c>
      <c r="D62" s="72"/>
      <c r="E62" s="73"/>
      <c r="F62" s="74">
        <f>+F58+F59+F60</f>
        <v>0</v>
      </c>
      <c r="G62" s="7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</row>
    <row r="63" spans="1:4" ht="12.75">
      <c r="A63" s="1" t="s">
        <v>108</v>
      </c>
      <c r="D63" s="56"/>
    </row>
    <row r="64" spans="1:4" ht="12.75">
      <c r="A64" s="1" t="s">
        <v>109</v>
      </c>
      <c r="B64" s="1" t="s">
        <v>110</v>
      </c>
      <c r="D64" s="56"/>
    </row>
    <row r="65" ht="12.75">
      <c r="D65" s="56"/>
    </row>
    <row r="66" spans="1:7" ht="12.75">
      <c r="A66" s="57" t="s">
        <v>111</v>
      </c>
      <c r="B66" s="58"/>
      <c r="C66" s="59"/>
      <c r="D66" s="60"/>
      <c r="E66" s="59"/>
      <c r="F66" s="60"/>
      <c r="G66" s="58"/>
    </row>
    <row r="67" spans="3:7" ht="12.75">
      <c r="C67" s="61" t="s">
        <v>112</v>
      </c>
      <c r="F67" s="67" t="s">
        <v>113</v>
      </c>
      <c r="G67" s="67"/>
    </row>
    <row r="69" spans="1:5" ht="12.75">
      <c r="A69" s="58"/>
      <c r="B69" s="58"/>
      <c r="C69" s="59"/>
      <c r="D69" s="60"/>
      <c r="E69" s="59"/>
    </row>
    <row r="70" ht="12.75">
      <c r="C70" s="61" t="s">
        <v>114</v>
      </c>
    </row>
  </sheetData>
  <sheetProtection/>
  <mergeCells count="37">
    <mergeCell ref="F2:G2"/>
    <mergeCell ref="A4:C4"/>
    <mergeCell ref="D4:D5"/>
    <mergeCell ref="E4:E5"/>
    <mergeCell ref="F4:F5"/>
    <mergeCell ref="G4:G5"/>
    <mergeCell ref="D40:E40"/>
    <mergeCell ref="D27:E27"/>
    <mergeCell ref="D6:E6"/>
    <mergeCell ref="D16:E16"/>
    <mergeCell ref="D20:E20"/>
    <mergeCell ref="D29:E29"/>
    <mergeCell ref="D34:E34"/>
    <mergeCell ref="A1:E1"/>
    <mergeCell ref="A2:E2"/>
    <mergeCell ref="D11:E11"/>
    <mergeCell ref="D12:E12"/>
    <mergeCell ref="D7:E7"/>
    <mergeCell ref="D8:E8"/>
    <mergeCell ref="D9:E9"/>
    <mergeCell ref="D10:E10"/>
    <mergeCell ref="F59:G59"/>
    <mergeCell ref="D42:E42"/>
    <mergeCell ref="D45:E45"/>
    <mergeCell ref="D49:E49"/>
    <mergeCell ref="D56:E56"/>
    <mergeCell ref="C58:E58"/>
    <mergeCell ref="F58:G58"/>
    <mergeCell ref="D57:E57"/>
    <mergeCell ref="D50:E50"/>
    <mergeCell ref="C59:E59"/>
    <mergeCell ref="F67:G67"/>
    <mergeCell ref="C60:E60"/>
    <mergeCell ref="F60:G60"/>
    <mergeCell ref="C62:E62"/>
    <mergeCell ref="F62:G62"/>
    <mergeCell ref="F61:G61"/>
  </mergeCells>
  <printOptions/>
  <pageMargins left="0.7" right="0.7" top="0.75" bottom="0.75" header="0.3" footer="0.3"/>
  <pageSetup fitToHeight="1" fitToWidth="1" horizontalDpi="600" verticalDpi="600" orientation="portrait" paperSize="17" r:id="rId1"/>
  <headerFooter alignWithMargins="0">
    <oddHeader>&amp;L&amp;"Times New Roman,Regular"EXHIBIT E (Addendum 1 Supplement)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2"/>
  <sheetViews>
    <sheetView view="pageBreakPreview" zoomScale="130" zoomScaleSheetLayoutView="130" zoomScalePageLayoutView="0" workbookViewId="0" topLeftCell="A1">
      <selection activeCell="A1" sqref="A1:E1"/>
    </sheetView>
  </sheetViews>
  <sheetFormatPr defaultColWidth="7.00390625" defaultRowHeight="15"/>
  <cols>
    <col min="1" max="1" width="8.421875" style="1" customWidth="1"/>
    <col min="2" max="2" width="14.7109375" style="1" bestFit="1" customWidth="1"/>
    <col min="3" max="3" width="56.7109375" style="36" customWidth="1"/>
    <col min="4" max="4" width="7.00390625" style="62" bestFit="1" customWidth="1"/>
    <col min="5" max="5" width="11.140625" style="36" bestFit="1" customWidth="1"/>
    <col min="6" max="6" width="12.28125" style="36" customWidth="1"/>
    <col min="7" max="7" width="9.57421875" style="1" customWidth="1"/>
    <col min="8" max="14" width="9.140625" style="2" customWidth="1"/>
    <col min="15" max="15" width="11.57421875" style="2" bestFit="1" customWidth="1"/>
    <col min="16" max="252" width="9.140625" style="2" customWidth="1"/>
    <col min="253" max="253" width="8.421875" style="2" customWidth="1"/>
    <col min="254" max="254" width="14.7109375" style="2" bestFit="1" customWidth="1"/>
    <col min="255" max="255" width="56.7109375" style="2" customWidth="1"/>
    <col min="256" max="16384" width="7.00390625" style="2" customWidth="1"/>
  </cols>
  <sheetData>
    <row r="1" spans="1:6" ht="22.5">
      <c r="A1" s="85" t="s">
        <v>140</v>
      </c>
      <c r="B1" s="85"/>
      <c r="C1" s="85"/>
      <c r="D1" s="85"/>
      <c r="E1" s="85"/>
      <c r="F1" s="1"/>
    </row>
    <row r="2" spans="1:7" ht="22.5" customHeight="1">
      <c r="A2" s="86" t="s">
        <v>141</v>
      </c>
      <c r="B2" s="86"/>
      <c r="C2" s="86"/>
      <c r="D2" s="86"/>
      <c r="E2" s="86"/>
      <c r="F2" s="91">
        <f ca="1">TODAY()</f>
        <v>41010</v>
      </c>
      <c r="G2" s="91"/>
    </row>
    <row r="3" spans="3:6" ht="12.75">
      <c r="C3" s="3"/>
      <c r="D3" s="3"/>
      <c r="E3" s="3"/>
      <c r="F3" s="1"/>
    </row>
    <row r="4" spans="1:7" ht="15" customHeight="1">
      <c r="A4" s="92" t="s">
        <v>1</v>
      </c>
      <c r="B4" s="93"/>
      <c r="C4" s="94"/>
      <c r="D4" s="95" t="s">
        <v>2</v>
      </c>
      <c r="E4" s="66" t="s">
        <v>3</v>
      </c>
      <c r="F4" s="97" t="s">
        <v>4</v>
      </c>
      <c r="G4" s="99" t="s">
        <v>5</v>
      </c>
    </row>
    <row r="5" spans="1:7" ht="26.25">
      <c r="A5" s="4" t="s">
        <v>6</v>
      </c>
      <c r="B5" s="4" t="s">
        <v>7</v>
      </c>
      <c r="C5" s="5" t="s">
        <v>8</v>
      </c>
      <c r="D5" s="65"/>
      <c r="E5" s="96"/>
      <c r="F5" s="98"/>
      <c r="G5" s="96"/>
    </row>
    <row r="6" spans="1:7" ht="12.75">
      <c r="A6" s="6">
        <v>25</v>
      </c>
      <c r="B6" s="6"/>
      <c r="C6" s="7" t="s">
        <v>115</v>
      </c>
      <c r="D6" s="89" t="s">
        <v>11</v>
      </c>
      <c r="E6" s="90"/>
      <c r="F6" s="8">
        <v>1</v>
      </c>
      <c r="G6" s="9"/>
    </row>
    <row r="7" spans="1:7" ht="12.75">
      <c r="A7" s="10">
        <v>26</v>
      </c>
      <c r="B7" s="10"/>
      <c r="C7" s="11" t="s">
        <v>127</v>
      </c>
      <c r="D7" s="76"/>
      <c r="E7" s="77"/>
      <c r="F7" s="14"/>
      <c r="G7" s="15"/>
    </row>
    <row r="8" spans="1:7" ht="12.75">
      <c r="A8" s="16" t="s">
        <v>128</v>
      </c>
      <c r="B8" s="10"/>
      <c r="C8" s="17" t="s">
        <v>124</v>
      </c>
      <c r="D8" s="18" t="s">
        <v>25</v>
      </c>
      <c r="E8" s="19"/>
      <c r="F8" s="22">
        <v>475</v>
      </c>
      <c r="G8" s="21">
        <f>F8*$E8</f>
        <v>0</v>
      </c>
    </row>
    <row r="9" spans="1:7" ht="12.75">
      <c r="A9" s="16" t="s">
        <v>129</v>
      </c>
      <c r="B9" s="10"/>
      <c r="C9" s="17" t="s">
        <v>125</v>
      </c>
      <c r="D9" s="18" t="s">
        <v>25</v>
      </c>
      <c r="E9" s="19"/>
      <c r="F9" s="14">
        <v>2200</v>
      </c>
      <c r="G9" s="21">
        <f>F9*$E9</f>
        <v>0</v>
      </c>
    </row>
    <row r="10" spans="1:7" ht="12.75">
      <c r="A10" s="10">
        <v>27</v>
      </c>
      <c r="B10" s="10"/>
      <c r="C10" s="11" t="s">
        <v>116</v>
      </c>
      <c r="D10" s="28" t="s">
        <v>75</v>
      </c>
      <c r="E10" s="19"/>
      <c r="F10" s="22">
        <v>4</v>
      </c>
      <c r="G10" s="21">
        <f>F10*$E10</f>
        <v>0</v>
      </c>
    </row>
    <row r="11" spans="1:7" ht="12.75">
      <c r="A11" s="10">
        <v>28</v>
      </c>
      <c r="B11" s="10"/>
      <c r="C11" s="11" t="s">
        <v>131</v>
      </c>
      <c r="D11" s="28"/>
      <c r="E11" s="19"/>
      <c r="F11" s="14"/>
      <c r="G11" s="21"/>
    </row>
    <row r="12" spans="1:7" ht="12.75">
      <c r="A12" s="16" t="s">
        <v>132</v>
      </c>
      <c r="B12" s="10"/>
      <c r="C12" s="63" t="s">
        <v>117</v>
      </c>
      <c r="D12" s="28" t="s">
        <v>75</v>
      </c>
      <c r="E12" s="19"/>
      <c r="F12" s="12">
        <v>1</v>
      </c>
      <c r="G12" s="21">
        <f aca="true" t="shared" si="0" ref="G12:G17">F12*$E12</f>
        <v>0</v>
      </c>
    </row>
    <row r="13" spans="1:7" ht="12.75">
      <c r="A13" s="16" t="s">
        <v>133</v>
      </c>
      <c r="B13" s="10"/>
      <c r="C13" s="63" t="s">
        <v>118</v>
      </c>
      <c r="D13" s="28" t="s">
        <v>75</v>
      </c>
      <c r="E13" s="19"/>
      <c r="F13" s="12">
        <v>2</v>
      </c>
      <c r="G13" s="21">
        <f t="shared" si="0"/>
        <v>0</v>
      </c>
    </row>
    <row r="14" spans="1:7" ht="12.75">
      <c r="A14" s="16" t="s">
        <v>134</v>
      </c>
      <c r="B14" s="10"/>
      <c r="C14" s="63" t="s">
        <v>119</v>
      </c>
      <c r="D14" s="28" t="s">
        <v>75</v>
      </c>
      <c r="E14" s="19"/>
      <c r="F14" s="12">
        <v>1</v>
      </c>
      <c r="G14" s="21">
        <f t="shared" si="0"/>
        <v>0</v>
      </c>
    </row>
    <row r="15" spans="1:7" ht="12.75">
      <c r="A15" s="16" t="s">
        <v>135</v>
      </c>
      <c r="B15" s="10"/>
      <c r="C15" s="63" t="s">
        <v>120</v>
      </c>
      <c r="D15" s="28" t="s">
        <v>75</v>
      </c>
      <c r="E15" s="19"/>
      <c r="F15" s="12">
        <v>1</v>
      </c>
      <c r="G15" s="21">
        <f t="shared" si="0"/>
        <v>0</v>
      </c>
    </row>
    <row r="16" spans="1:7" ht="12.75">
      <c r="A16" s="16" t="s">
        <v>136</v>
      </c>
      <c r="B16" s="10"/>
      <c r="C16" s="63" t="s">
        <v>121</v>
      </c>
      <c r="D16" s="28" t="s">
        <v>75</v>
      </c>
      <c r="E16" s="19"/>
      <c r="F16" s="12">
        <v>1</v>
      </c>
      <c r="G16" s="21">
        <f t="shared" si="0"/>
        <v>0</v>
      </c>
    </row>
    <row r="17" spans="1:7" ht="12.75">
      <c r="A17" s="16" t="s">
        <v>137</v>
      </c>
      <c r="B17" s="10"/>
      <c r="C17" s="63" t="s">
        <v>122</v>
      </c>
      <c r="D17" s="28" t="s">
        <v>75</v>
      </c>
      <c r="E17" s="19"/>
      <c r="F17" s="12">
        <v>1</v>
      </c>
      <c r="G17" s="21">
        <f t="shared" si="0"/>
        <v>0</v>
      </c>
    </row>
    <row r="18" spans="1:244" s="36" customFormat="1" ht="12.75">
      <c r="A18" s="29">
        <v>29</v>
      </c>
      <c r="B18" s="29"/>
      <c r="C18" s="23" t="s">
        <v>126</v>
      </c>
      <c r="D18" s="76"/>
      <c r="E18" s="77"/>
      <c r="F18" s="14"/>
      <c r="G18" s="3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7" ht="12.75">
      <c r="A19" s="30" t="s">
        <v>138</v>
      </c>
      <c r="B19" s="29"/>
      <c r="C19" s="17" t="s">
        <v>123</v>
      </c>
      <c r="D19" s="31" t="s">
        <v>75</v>
      </c>
      <c r="E19" s="19"/>
      <c r="F19" s="22">
        <v>11</v>
      </c>
      <c r="G19" s="21">
        <f>F19*$E19</f>
        <v>0</v>
      </c>
    </row>
    <row r="20" spans="1:244" s="36" customFormat="1" ht="12.75">
      <c r="A20" s="30" t="s">
        <v>139</v>
      </c>
      <c r="B20" s="29"/>
      <c r="C20" s="17" t="s">
        <v>123</v>
      </c>
      <c r="D20" s="31" t="s">
        <v>75</v>
      </c>
      <c r="E20" s="19"/>
      <c r="F20" s="22">
        <v>16</v>
      </c>
      <c r="G20" s="21">
        <f>F20*$E20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44" customFormat="1" ht="12.75">
      <c r="A21" s="45"/>
      <c r="B21" s="6"/>
      <c r="C21" s="79" t="s">
        <v>104</v>
      </c>
      <c r="D21" s="79"/>
      <c r="E21" s="80"/>
      <c r="F21" s="81">
        <f>SUM(G6:G20)</f>
        <v>0</v>
      </c>
      <c r="G21" s="8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</row>
    <row r="22" spans="1:244" s="44" customFormat="1" ht="12.75">
      <c r="A22" s="46">
        <v>30</v>
      </c>
      <c r="B22" s="10"/>
      <c r="C22" s="68" t="s">
        <v>105</v>
      </c>
      <c r="D22" s="68"/>
      <c r="E22" s="69"/>
      <c r="F22" s="70">
        <f>F21*0.1</f>
        <v>0</v>
      </c>
      <c r="G22" s="7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</row>
    <row r="23" spans="1:244" s="44" customFormat="1" ht="12.75">
      <c r="A23" s="46">
        <v>31</v>
      </c>
      <c r="B23" s="10"/>
      <c r="C23" s="68" t="s">
        <v>106</v>
      </c>
      <c r="D23" s="68"/>
      <c r="E23" s="69"/>
      <c r="F23" s="70">
        <f>F22*0.1</f>
        <v>0</v>
      </c>
      <c r="G23" s="7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</row>
    <row r="24" spans="1:244" s="44" customFormat="1" ht="12.75">
      <c r="A24" s="47"/>
      <c r="B24" s="48"/>
      <c r="C24" s="49"/>
      <c r="D24" s="49"/>
      <c r="E24" s="39"/>
      <c r="F24" s="50"/>
      <c r="G24" s="5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</row>
    <row r="25" spans="1:244" s="55" customFormat="1" ht="21" customHeight="1">
      <c r="A25" s="52"/>
      <c r="B25" s="53"/>
      <c r="C25" s="72" t="s">
        <v>107</v>
      </c>
      <c r="D25" s="72"/>
      <c r="E25" s="73"/>
      <c r="F25" s="100">
        <f>+F21+F22+F23</f>
        <v>0</v>
      </c>
      <c r="G25" s="101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</row>
    <row r="26" spans="1:4" ht="12.75">
      <c r="A26" s="1" t="s">
        <v>108</v>
      </c>
      <c r="D26" s="56"/>
    </row>
    <row r="27" spans="2:4" ht="12.75">
      <c r="B27" s="64" t="s">
        <v>130</v>
      </c>
      <c r="D27" s="56"/>
    </row>
    <row r="28" spans="1:7" ht="12.75">
      <c r="A28" s="57" t="s">
        <v>111</v>
      </c>
      <c r="B28" s="58"/>
      <c r="C28" s="59"/>
      <c r="D28" s="60"/>
      <c r="E28" s="59"/>
      <c r="F28" s="60"/>
      <c r="G28" s="58"/>
    </row>
    <row r="29" spans="3:7" ht="12.75">
      <c r="C29" s="61" t="s">
        <v>112</v>
      </c>
      <c r="F29" s="67" t="s">
        <v>113</v>
      </c>
      <c r="G29" s="67"/>
    </row>
    <row r="31" spans="1:5" ht="12.75">
      <c r="A31" s="58"/>
      <c r="B31" s="58"/>
      <c r="C31" s="59"/>
      <c r="D31" s="60"/>
      <c r="E31" s="59"/>
    </row>
    <row r="32" ht="12.75">
      <c r="C32" s="61" t="s">
        <v>114</v>
      </c>
    </row>
  </sheetData>
  <sheetProtection/>
  <mergeCells count="20">
    <mergeCell ref="C22:E22"/>
    <mergeCell ref="F22:G22"/>
    <mergeCell ref="D18:E18"/>
    <mergeCell ref="C21:E21"/>
    <mergeCell ref="F21:G21"/>
    <mergeCell ref="F29:G29"/>
    <mergeCell ref="C23:E23"/>
    <mergeCell ref="F23:G23"/>
    <mergeCell ref="C25:E25"/>
    <mergeCell ref="F25:G25"/>
    <mergeCell ref="A1:E1"/>
    <mergeCell ref="A2:E2"/>
    <mergeCell ref="D7:E7"/>
    <mergeCell ref="F2:G2"/>
    <mergeCell ref="A4:C4"/>
    <mergeCell ref="D6:E6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17" r:id="rId1"/>
  <headerFooter alignWithMargins="0">
    <oddHeader>&amp;L&amp;"Times New Roman,Regular"EXHIBIT E (Addendum 1 supplement)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mheller</cp:lastModifiedBy>
  <cp:lastPrinted>2012-04-10T20:50:14Z</cp:lastPrinted>
  <dcterms:created xsi:type="dcterms:W3CDTF">2012-03-21T20:48:58Z</dcterms:created>
  <dcterms:modified xsi:type="dcterms:W3CDTF">2012-04-11T15:37:57Z</dcterms:modified>
  <cp:category/>
  <cp:version/>
  <cp:contentType/>
  <cp:contentStatus/>
</cp:coreProperties>
</file>